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nna.dilorenzo\OneDrive - Gemeindeverwaltung Dietlikon\Desktop\"/>
    </mc:Choice>
  </mc:AlternateContent>
  <bookViews>
    <workbookView xWindow="-9240" yWindow="-21720" windowWidth="51840" windowHeight="21120"/>
  </bookViews>
  <sheets>
    <sheet name="2024 - Eingabe pro Jahr" sheetId="5" r:id="rId1"/>
    <sheet name="Tarif Basic 2024" sheetId="3" r:id="rId2"/>
  </sheets>
  <definedNames>
    <definedName name="_xlnm.Print_Area" localSheetId="0">'2024 - Eingabe pro Jahr'!$A$1:$J$75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1" i="5" l="1"/>
  <c r="D71" i="5"/>
  <c r="I70" i="5"/>
  <c r="F24" i="5"/>
  <c r="H58" i="5"/>
  <c r="I58" i="5" s="1"/>
  <c r="H57" i="5"/>
  <c r="E57" i="5"/>
  <c r="H56" i="5"/>
  <c r="E56" i="5"/>
  <c r="H55" i="5"/>
  <c r="E55" i="5"/>
  <c r="H54" i="5"/>
  <c r="E54" i="5"/>
  <c r="H53" i="5"/>
  <c r="E53" i="5"/>
  <c r="H52" i="5"/>
  <c r="E52" i="5"/>
  <c r="I56" i="5" l="1"/>
  <c r="I53" i="5"/>
  <c r="I54" i="5"/>
  <c r="I57" i="5"/>
  <c r="I55" i="5"/>
  <c r="E59" i="5"/>
  <c r="D37" i="5" s="1"/>
  <c r="D36" i="5" s="1"/>
  <c r="H59" i="5"/>
  <c r="G37" i="5" s="1"/>
  <c r="G36" i="5" s="1"/>
  <c r="I52" i="5"/>
  <c r="D35" i="5" l="1"/>
  <c r="G35" i="5"/>
  <c r="G34" i="5" s="1"/>
  <c r="G33" i="5" s="1"/>
  <c r="I37" i="5"/>
  <c r="I36" i="5"/>
  <c r="I59" i="5"/>
  <c r="I65" i="5" s="1"/>
  <c r="I69" i="5" l="1"/>
  <c r="I71" i="5"/>
  <c r="D34" i="5"/>
  <c r="I35" i="5"/>
  <c r="I68" i="5"/>
  <c r="I67" i="5"/>
  <c r="I66" i="5"/>
  <c r="D33" i="5" l="1"/>
  <c r="I33" i="5" s="1"/>
  <c r="I34" i="5"/>
</calcChain>
</file>

<file path=xl/sharedStrings.xml><?xml version="1.0" encoding="utf-8"?>
<sst xmlns="http://schemas.openxmlformats.org/spreadsheetml/2006/main" count="48" uniqueCount="37">
  <si>
    <t>Hochtarif</t>
  </si>
  <si>
    <t>Niedertarif</t>
  </si>
  <si>
    <t>TOTAL</t>
  </si>
  <si>
    <t>Pro Woche:</t>
  </si>
  <si>
    <t>Pro Monat:</t>
  </si>
  <si>
    <t>Pro Jahr:</t>
  </si>
  <si>
    <t>Berechnungsgrundlage</t>
  </si>
  <si>
    <t>Hoch / Niedertarif Zeiten</t>
  </si>
  <si>
    <t>Wochentag</t>
  </si>
  <si>
    <t>Start</t>
  </si>
  <si>
    <t>Ende</t>
  </si>
  <si>
    <t>Montag</t>
  </si>
  <si>
    <t>Dienstag</t>
  </si>
  <si>
    <t>Mittwoch</t>
  </si>
  <si>
    <t>Donnerstag</t>
  </si>
  <si>
    <t>Freitag</t>
  </si>
  <si>
    <t>Samstag</t>
  </si>
  <si>
    <t>Sonntag</t>
  </si>
  <si>
    <t>Kostengruppe</t>
  </si>
  <si>
    <t>Netznutzung</t>
  </si>
  <si>
    <t>KEV:</t>
  </si>
  <si>
    <t>SDL:</t>
  </si>
  <si>
    <t>Energie:</t>
  </si>
  <si>
    <t>Wasserstrom:</t>
  </si>
  <si>
    <t>Einspeisung 2022</t>
  </si>
  <si>
    <t>Eingabe in kWh pro Jahr:</t>
  </si>
  <si>
    <r>
      <t xml:space="preserve">Kosten in </t>
    </r>
    <r>
      <rPr>
        <b/>
        <sz val="11"/>
        <color rgb="FFFF0000"/>
        <rFont val="Calibri"/>
        <family val="2"/>
        <scheme val="minor"/>
      </rPr>
      <t>Franken</t>
    </r>
    <r>
      <rPr>
        <b/>
        <sz val="11"/>
        <color theme="1"/>
        <rFont val="Calibri"/>
        <family val="2"/>
        <scheme val="minor"/>
      </rPr>
      <t xml:space="preserve"> pro Zeiteinheit:</t>
    </r>
  </si>
  <si>
    <t>TOTAL Stunden</t>
  </si>
  <si>
    <t xml:space="preserve"> Kostenberechnung</t>
  </si>
  <si>
    <t xml:space="preserve">Eingabe des Stromverbrauches pro kW pro Jahr in diesem Feld </t>
  </si>
  <si>
    <t>Eingabe in kWh pro Stunde:</t>
  </si>
  <si>
    <t>Ø gewichtet</t>
  </si>
  <si>
    <t>Pro Stunde</t>
  </si>
  <si>
    <t>Pro Tag - gewichtet:</t>
  </si>
  <si>
    <t>Pro Stunde:</t>
  </si>
  <si>
    <t>Stromreserve:</t>
  </si>
  <si>
    <r>
      <t xml:space="preserve">kWh Kosten Zusammenstellung in </t>
    </r>
    <r>
      <rPr>
        <b/>
        <sz val="11"/>
        <color rgb="FFFF0000"/>
        <rFont val="Calibri"/>
        <family val="2"/>
        <scheme val="minor"/>
      </rPr>
      <t>Rappen</t>
    </r>
    <r>
      <rPr>
        <b/>
        <sz val="11"/>
        <rFont val="Calibri"/>
        <family val="2"/>
        <scheme val="minor"/>
      </rPr>
      <t xml:space="preserve"> (01.01.2024) - inkl. MWSt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</si>
</sst>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0"/>
    <numFmt numFmtId="165" formatCode="0.000"/>
    <numFmt numFmtId="166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11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0" xfId="0" applyFont="1" applyFill="1"/>
    <xf numFmtId="0" fontId="0" fillId="2" borderId="0" xfId="0" applyFill="1"/>
    <xf numFmtId="0" fontId="0" fillId="2" borderId="6" xfId="0" applyFill="1" applyBorder="1"/>
    <xf numFmtId="0" fontId="3" fillId="2" borderId="4" xfId="0" applyFont="1" applyFill="1" applyBorder="1"/>
    <xf numFmtId="0" fontId="3" fillId="2" borderId="4" xfId="0" quotePrefix="1" applyFont="1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4" borderId="4" xfId="0" applyFill="1" applyBorder="1"/>
    <xf numFmtId="0" fontId="0" fillId="4" borderId="8" xfId="0" applyFill="1" applyBorder="1"/>
    <xf numFmtId="0" fontId="3" fillId="11" borderId="0" xfId="0" applyFont="1" applyFill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9" xfId="0" applyFill="1" applyBorder="1"/>
    <xf numFmtId="0" fontId="0" fillId="6" borderId="14" xfId="0" applyFill="1" applyBorder="1"/>
    <xf numFmtId="2" fontId="0" fillId="6" borderId="14" xfId="0" applyNumberFormat="1" applyFill="1" applyBorder="1"/>
    <xf numFmtId="0" fontId="0" fillId="6" borderId="16" xfId="0" applyFill="1" applyBorder="1"/>
    <xf numFmtId="2" fontId="0" fillId="6" borderId="16" xfId="0" applyNumberFormat="1" applyFill="1" applyBorder="1"/>
    <xf numFmtId="0" fontId="3" fillId="6" borderId="15" xfId="0" applyFont="1" applyFill="1" applyBorder="1"/>
    <xf numFmtId="2" fontId="3" fillId="6" borderId="15" xfId="0" applyNumberFormat="1" applyFont="1" applyFill="1" applyBorder="1"/>
    <xf numFmtId="0" fontId="3" fillId="11" borderId="0" xfId="0" applyFont="1" applyFill="1" applyAlignment="1">
      <alignment horizontal="center"/>
    </xf>
    <xf numFmtId="0" fontId="3" fillId="0" borderId="0" xfId="0" applyFont="1"/>
    <xf numFmtId="164" fontId="2" fillId="2" borderId="0" xfId="0" applyNumberFormat="1" applyFont="1" applyFill="1" applyAlignment="1">
      <alignment horizontal="center"/>
    </xf>
    <xf numFmtId="0" fontId="5" fillId="2" borderId="4" xfId="0" quotePrefix="1" applyFont="1" applyFill="1" applyBorder="1"/>
    <xf numFmtId="43" fontId="6" fillId="8" borderId="20" xfId="1" applyFont="1" applyFill="1" applyBorder="1" applyAlignment="1" applyProtection="1">
      <alignment horizontal="center"/>
      <protection locked="0"/>
    </xf>
    <xf numFmtId="0" fontId="0" fillId="9" borderId="4" xfId="0" applyFill="1" applyBorder="1"/>
    <xf numFmtId="0" fontId="0" fillId="9" borderId="8" xfId="0" applyFill="1" applyBorder="1"/>
    <xf numFmtId="2" fontId="3" fillId="2" borderId="5" xfId="0" applyNumberFormat="1" applyFont="1" applyFill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0" fontId="3" fillId="9" borderId="8" xfId="0" applyFont="1" applyFill="1" applyBorder="1" applyAlignment="1">
      <alignment horizontal="right"/>
    </xf>
    <xf numFmtId="0" fontId="3" fillId="9" borderId="7" xfId="0" applyFont="1" applyFill="1" applyBorder="1" applyAlignment="1">
      <alignment horizontal="right"/>
    </xf>
    <xf numFmtId="0" fontId="3" fillId="9" borderId="9" xfId="0" applyFont="1" applyFill="1" applyBorder="1" applyAlignment="1">
      <alignment horizontal="right"/>
    </xf>
    <xf numFmtId="2" fontId="0" fillId="9" borderId="4" xfId="0" applyNumberFormat="1" applyFill="1" applyBorder="1"/>
    <xf numFmtId="2" fontId="0" fillId="9" borderId="0" xfId="0" applyNumberFormat="1" applyFill="1"/>
    <xf numFmtId="2" fontId="0" fillId="9" borderId="6" xfId="0" applyNumberFormat="1" applyFill="1" applyBorder="1"/>
    <xf numFmtId="20" fontId="0" fillId="9" borderId="17" xfId="0" applyNumberFormat="1" applyFill="1" applyBorder="1"/>
    <xf numFmtId="20" fontId="0" fillId="9" borderId="18" xfId="0" applyNumberFormat="1" applyFill="1" applyBorder="1"/>
    <xf numFmtId="2" fontId="0" fillId="9" borderId="19" xfId="0" applyNumberFormat="1" applyFill="1" applyBorder="1"/>
    <xf numFmtId="0" fontId="3" fillId="9" borderId="8" xfId="0" applyFont="1" applyFill="1" applyBorder="1"/>
    <xf numFmtId="0" fontId="3" fillId="9" borderId="7" xfId="0" applyFont="1" applyFill="1" applyBorder="1"/>
    <xf numFmtId="2" fontId="3" fillId="9" borderId="9" xfId="0" applyNumberFormat="1" applyFont="1" applyFill="1" applyBorder="1"/>
    <xf numFmtId="0" fontId="3" fillId="10" borderId="8" xfId="0" applyFont="1" applyFill="1" applyBorder="1" applyAlignment="1">
      <alignment horizontal="right"/>
    </xf>
    <xf numFmtId="0" fontId="3" fillId="10" borderId="7" xfId="0" applyFont="1" applyFill="1" applyBorder="1" applyAlignment="1">
      <alignment horizontal="right"/>
    </xf>
    <xf numFmtId="0" fontId="3" fillId="10" borderId="9" xfId="0" applyFont="1" applyFill="1" applyBorder="1" applyAlignment="1">
      <alignment horizontal="right"/>
    </xf>
    <xf numFmtId="2" fontId="0" fillId="10" borderId="4" xfId="0" applyNumberFormat="1" applyFill="1" applyBorder="1"/>
    <xf numFmtId="2" fontId="0" fillId="10" borderId="0" xfId="0" applyNumberFormat="1" applyFill="1"/>
    <xf numFmtId="2" fontId="0" fillId="10" borderId="6" xfId="0" applyNumberFormat="1" applyFill="1" applyBorder="1"/>
    <xf numFmtId="2" fontId="0" fillId="10" borderId="17" xfId="0" applyNumberFormat="1" applyFill="1" applyBorder="1"/>
    <xf numFmtId="2" fontId="0" fillId="10" borderId="18" xfId="0" applyNumberFormat="1" applyFill="1" applyBorder="1"/>
    <xf numFmtId="2" fontId="0" fillId="10" borderId="19" xfId="0" applyNumberFormat="1" applyFill="1" applyBorder="1"/>
    <xf numFmtId="0" fontId="3" fillId="10" borderId="8" xfId="0" applyFont="1" applyFill="1" applyBorder="1"/>
    <xf numFmtId="0" fontId="3" fillId="10" borderId="7" xfId="0" applyFont="1" applyFill="1" applyBorder="1"/>
    <xf numFmtId="2" fontId="3" fillId="10" borderId="9" xfId="0" applyNumberFormat="1" applyFont="1" applyFill="1" applyBorder="1"/>
    <xf numFmtId="43" fontId="0" fillId="10" borderId="0" xfId="1" applyFont="1" applyFill="1" applyBorder="1" applyAlignment="1" applyProtection="1"/>
    <xf numFmtId="2" fontId="3" fillId="10" borderId="0" xfId="0" applyNumberFormat="1" applyFont="1" applyFill="1" applyAlignment="1">
      <alignment horizontal="center"/>
    </xf>
    <xf numFmtId="43" fontId="0" fillId="10" borderId="7" xfId="1" applyFont="1" applyFill="1" applyBorder="1" applyAlignment="1" applyProtection="1"/>
    <xf numFmtId="2" fontId="0" fillId="10" borderId="0" xfId="0" applyNumberFormat="1" applyFill="1" applyAlignment="1">
      <alignment horizontal="right"/>
    </xf>
    <xf numFmtId="2" fontId="0" fillId="10" borderId="8" xfId="0" applyNumberFormat="1" applyFill="1" applyBorder="1"/>
    <xf numFmtId="2" fontId="0" fillId="10" borderId="7" xfId="0" applyNumberFormat="1" applyFill="1" applyBorder="1" applyAlignment="1">
      <alignment horizontal="right"/>
    </xf>
    <xf numFmtId="2" fontId="0" fillId="10" borderId="9" xfId="0" applyNumberFormat="1" applyFill="1" applyBorder="1"/>
    <xf numFmtId="2" fontId="0" fillId="9" borderId="0" xfId="0" applyNumberFormat="1" applyFill="1" applyAlignment="1">
      <alignment horizontal="right"/>
    </xf>
    <xf numFmtId="2" fontId="0" fillId="9" borderId="8" xfId="0" applyNumberFormat="1" applyFill="1" applyBorder="1"/>
    <xf numFmtId="2" fontId="0" fillId="9" borderId="7" xfId="0" applyNumberFormat="1" applyFill="1" applyBorder="1" applyAlignment="1">
      <alignment horizontal="right"/>
    </xf>
    <xf numFmtId="2" fontId="0" fillId="9" borderId="9" xfId="0" applyNumberFormat="1" applyFill="1" applyBorder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/>
    <xf numFmtId="0" fontId="0" fillId="6" borderId="1" xfId="0" applyFill="1" applyBorder="1"/>
    <xf numFmtId="0" fontId="3" fillId="6" borderId="4" xfId="0" applyFont="1" applyFill="1" applyBorder="1"/>
    <xf numFmtId="0" fontId="3" fillId="6" borderId="8" xfId="0" applyFont="1" applyFill="1" applyBorder="1"/>
    <xf numFmtId="0" fontId="0" fillId="2" borderId="10" xfId="0" applyFill="1" applyBorder="1"/>
    <xf numFmtId="2" fontId="4" fillId="2" borderId="11" xfId="0" applyNumberFormat="1" applyFont="1" applyFill="1" applyBorder="1" applyAlignment="1">
      <alignment horizontal="right"/>
    </xf>
    <xf numFmtId="2" fontId="4" fillId="2" borderId="12" xfId="0" applyNumberFormat="1" applyFont="1" applyFill="1" applyBorder="1"/>
    <xf numFmtId="2" fontId="4" fillId="2" borderId="15" xfId="0" applyNumberFormat="1" applyFont="1" applyFill="1" applyBorder="1"/>
    <xf numFmtId="0" fontId="3" fillId="11" borderId="5" xfId="0" applyFont="1" applyFill="1" applyBorder="1" applyAlignment="1">
      <alignment horizontal="center"/>
    </xf>
    <xf numFmtId="2" fontId="4" fillId="2" borderId="13" xfId="0" applyNumberFormat="1" applyFont="1" applyFill="1" applyBorder="1"/>
    <xf numFmtId="2" fontId="4" fillId="2" borderId="14" xfId="0" applyNumberFormat="1" applyFont="1" applyFill="1" applyBorder="1"/>
    <xf numFmtId="0" fontId="3" fillId="12" borderId="5" xfId="0" applyFont="1" applyFill="1" applyBorder="1" applyAlignment="1">
      <alignment horizontal="center"/>
    </xf>
    <xf numFmtId="166" fontId="0" fillId="9" borderId="0" xfId="1" applyNumberFormat="1" applyFont="1" applyFill="1" applyBorder="1" applyAlignment="1" applyProtection="1"/>
    <xf numFmtId="166" fontId="3" fillId="9" borderId="6" xfId="0" applyNumberFormat="1" applyFont="1" applyFill="1" applyBorder="1" applyAlignment="1">
      <alignment horizontal="center"/>
    </xf>
    <xf numFmtId="166" fontId="3" fillId="10" borderId="4" xfId="0" applyNumberFormat="1" applyFont="1" applyFill="1" applyBorder="1" applyAlignment="1">
      <alignment horizontal="center"/>
    </xf>
    <xf numFmtId="166" fontId="0" fillId="10" borderId="0" xfId="1" applyNumberFormat="1" applyFont="1" applyFill="1" applyBorder="1" applyAlignment="1" applyProtection="1"/>
    <xf numFmtId="166" fontId="0" fillId="9" borderId="6" xfId="1" applyNumberFormat="1" applyFont="1" applyFill="1" applyBorder="1" applyAlignment="1" applyProtection="1"/>
    <xf numFmtId="166" fontId="0" fillId="10" borderId="4" xfId="0" applyNumberFormat="1" applyFill="1" applyBorder="1"/>
    <xf numFmtId="166" fontId="0" fillId="9" borderId="7" xfId="1" applyNumberFormat="1" applyFont="1" applyFill="1" applyBorder="1" applyAlignment="1" applyProtection="1"/>
    <xf numFmtId="166" fontId="0" fillId="9" borderId="9" xfId="1" applyNumberFormat="1" applyFont="1" applyFill="1" applyBorder="1" applyAlignment="1" applyProtection="1"/>
    <xf numFmtId="166" fontId="0" fillId="10" borderId="8" xfId="0" applyNumberFormat="1" applyFill="1" applyBorder="1"/>
    <xf numFmtId="166" fontId="0" fillId="10" borderId="7" xfId="1" applyNumberFormat="1" applyFont="1" applyFill="1" applyBorder="1" applyAlignment="1" applyProtection="1"/>
    <xf numFmtId="165" fontId="2" fillId="3" borderId="5" xfId="0" applyNumberFormat="1" applyFont="1" applyFill="1" applyBorder="1" applyAlignment="1">
      <alignment horizontal="right"/>
    </xf>
    <xf numFmtId="166" fontId="3" fillId="2" borderId="14" xfId="1" applyNumberFormat="1" applyFont="1" applyFill="1" applyBorder="1" applyAlignment="1" applyProtection="1">
      <alignment horizontal="center"/>
    </xf>
    <xf numFmtId="166" fontId="2" fillId="3" borderId="5" xfId="1" applyNumberFormat="1" applyFont="1" applyFill="1" applyBorder="1" applyAlignment="1" applyProtection="1">
      <alignment horizontal="center"/>
    </xf>
    <xf numFmtId="0" fontId="3" fillId="8" borderId="0" xfId="0" applyFont="1" applyFill="1" applyAlignment="1">
      <alignment horizontal="center"/>
    </xf>
    <xf numFmtId="0" fontId="10" fillId="11" borderId="4" xfId="0" applyFont="1" applyFill="1" applyBorder="1" applyAlignment="1">
      <alignment horizontal="center" vertical="top"/>
    </xf>
    <xf numFmtId="0" fontId="10" fillId="11" borderId="0" xfId="0" applyFont="1" applyFill="1" applyAlignment="1">
      <alignment horizontal="center" vertical="top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2" fontId="3" fillId="9" borderId="11" xfId="0" applyNumberFormat="1" applyFont="1" applyFill="1" applyBorder="1" applyAlignment="1">
      <alignment horizontal="center"/>
    </xf>
    <xf numFmtId="2" fontId="3" fillId="9" borderId="12" xfId="0" applyNumberFormat="1" applyFont="1" applyFill="1" applyBorder="1" applyAlignment="1">
      <alignment horizontal="center"/>
    </xf>
    <xf numFmtId="2" fontId="3" fillId="10" borderId="10" xfId="0" applyNumberFormat="1" applyFont="1" applyFill="1" applyBorder="1" applyAlignment="1">
      <alignment horizontal="center"/>
    </xf>
    <xf numFmtId="2" fontId="3" fillId="10" borderId="11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4" fillId="7" borderId="11" xfId="0" applyNumberFormat="1" applyFont="1" applyFill="1" applyBorder="1" applyAlignment="1">
      <alignment horizontal="center"/>
    </xf>
    <xf numFmtId="2" fontId="4" fillId="7" borderId="12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2" fontId="3" fillId="10" borderId="12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</xdr:colOff>
      <xdr:row>21</xdr:row>
      <xdr:rowOff>7937</xdr:rowOff>
    </xdr:from>
    <xdr:to>
      <xdr:col>5</xdr:col>
      <xdr:colOff>166687</xdr:colOff>
      <xdr:row>24</xdr:row>
      <xdr:rowOff>174625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967D14C-9651-4DDF-BD3F-29AD802458CC}"/>
            </a:ext>
          </a:extLst>
        </xdr:cNvPr>
        <xdr:cNvCxnSpPr/>
      </xdr:nvCxnSpPr>
      <xdr:spPr>
        <a:xfrm>
          <a:off x="4119562" y="3294062"/>
          <a:ext cx="0" cy="738188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160338</xdr:colOff>
      <xdr:row>25</xdr:row>
      <xdr:rowOff>84138</xdr:rowOff>
    </xdr:from>
    <xdr:to>
      <xdr:col>8</xdr:col>
      <xdr:colOff>427038</xdr:colOff>
      <xdr:row>29</xdr:row>
      <xdr:rowOff>127000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53807" y="4882357"/>
          <a:ext cx="1838325" cy="864393"/>
          <a:chOff x="4171950" y="4886325"/>
          <a:chExt cx="1847850" cy="828675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4171950" y="4895850"/>
            <a:ext cx="1847850" cy="0"/>
          </a:xfrm>
          <a:prstGeom prst="line">
            <a:avLst/>
          </a:prstGeom>
          <a:ln w="28575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6010275" y="4886325"/>
            <a:ext cx="0" cy="828675"/>
          </a:xfrm>
          <a:prstGeom prst="line">
            <a:avLst/>
          </a:prstGeom>
          <a:ln w="28575">
            <a:solidFill>
              <a:srgbClr val="C00000"/>
            </a:solidFill>
            <a:headEnd type="none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1</xdr:row>
      <xdr:rowOff>7938</xdr:rowOff>
    </xdr:from>
    <xdr:to>
      <xdr:col>10</xdr:col>
      <xdr:colOff>23813</xdr:colOff>
      <xdr:row>16</xdr:row>
      <xdr:rowOff>134480</xdr:rowOff>
    </xdr:to>
    <xdr:pic>
      <xdr:nvPicPr>
        <xdr:cNvPr id="6" name="Picture 5" descr="A white card with a yellow star and black text&#10;&#10;Description automatically generated">
          <a:extLst>
            <a:ext uri="{FF2B5EF4-FFF2-40B4-BE49-F238E27FC236}">
              <a16:creationId xmlns:a16="http://schemas.microsoft.com/office/drawing/2014/main" id="{8F859D92-C805-4DA9-BA5D-0D2BB130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1"/>
          <a:ext cx="7969251" cy="2864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8</xdr:col>
      <xdr:colOff>376129</xdr:colOff>
      <xdr:row>37</xdr:row>
      <xdr:rowOff>109681</xdr:rowOff>
    </xdr:to>
    <xdr:pic>
      <xdr:nvPicPr>
        <xdr:cNvPr id="3" name="Picture 2" descr="A screenshot of a document&#10;&#10;Description automatically generated">
          <a:extLst>
            <a:ext uri="{FF2B5EF4-FFF2-40B4-BE49-F238E27FC236}">
              <a16:creationId xmlns:a16="http://schemas.microsoft.com/office/drawing/2014/main" id="{8D8CE7E7-C42E-43CD-B0D2-B8171C032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4763402" cy="6944590"/>
        </a:xfrm>
        <a:prstGeom prst="rect">
          <a:avLst/>
        </a:prstGeom>
      </xdr:spPr>
    </xdr:pic>
    <xdr:clientData/>
  </xdr:twoCellAnchor>
  <xdr:twoCellAnchor editAs="oneCell">
    <xdr:from>
      <xdr:col>0</xdr:col>
      <xdr:colOff>577271</xdr:colOff>
      <xdr:row>37</xdr:row>
      <xdr:rowOff>85443</xdr:rowOff>
    </xdr:from>
    <xdr:to>
      <xdr:col>8</xdr:col>
      <xdr:colOff>230909</xdr:colOff>
      <xdr:row>49</xdr:row>
      <xdr:rowOff>91372</xdr:rowOff>
    </xdr:to>
    <xdr:pic>
      <xdr:nvPicPr>
        <xdr:cNvPr id="4" name="Picture 3" descr="A black and white document with white text&#10;&#10;Description automatically generated">
          <a:extLst>
            <a:ext uri="{FF2B5EF4-FFF2-40B4-BE49-F238E27FC236}">
              <a16:creationId xmlns:a16="http://schemas.microsoft.com/office/drawing/2014/main" id="{BEA25BB9-C98C-4D6F-9E91-63E03F2AA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271" y="6920352"/>
          <a:ext cx="4548911" cy="2222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77"/>
  <sheetViews>
    <sheetView tabSelected="1" zoomScale="80" zoomScaleNormal="80" workbookViewId="0">
      <selection activeCell="T36" sqref="T36"/>
    </sheetView>
  </sheetViews>
  <sheetFormatPr baseColWidth="10" defaultColWidth="9.140625" defaultRowHeight="15" x14ac:dyDescent="0.25"/>
  <cols>
    <col min="1" max="1" width="5.140625" customWidth="1"/>
    <col min="2" max="2" width="21.140625" customWidth="1"/>
    <col min="3" max="9" width="11.85546875" customWidth="1"/>
    <col min="10" max="10" width="4.85546875" customWidth="1"/>
    <col min="13" max="13" width="2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7" x14ac:dyDescent="0.25">
      <c r="A21" s="1"/>
      <c r="B21" s="1"/>
      <c r="C21" s="99" t="s">
        <v>29</v>
      </c>
      <c r="D21" s="99"/>
      <c r="E21" s="99"/>
      <c r="F21" s="99"/>
      <c r="G21" s="99"/>
      <c r="H21" s="1"/>
      <c r="I21" s="1"/>
      <c r="J21" s="1"/>
      <c r="K21" s="1"/>
      <c r="L21" s="1"/>
      <c r="M21" s="1"/>
      <c r="N21" s="1"/>
    </row>
    <row r="22" spans="1:27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7" ht="15" customHeight="1" thickBot="1" x14ac:dyDescent="0.5">
      <c r="A23" s="1"/>
      <c r="B23" s="1"/>
      <c r="C23" s="2"/>
      <c r="D23" s="3"/>
      <c r="E23" s="3"/>
      <c r="F23" s="3"/>
      <c r="G23" s="4"/>
      <c r="H23" s="1"/>
      <c r="I23" s="1"/>
      <c r="J23" s="1"/>
      <c r="K23" s="1"/>
      <c r="L23" s="1"/>
      <c r="M23" s="1"/>
      <c r="N23" s="1"/>
      <c r="V23" s="111"/>
      <c r="W23" s="111"/>
      <c r="X23" s="111"/>
      <c r="Y23" s="111"/>
      <c r="Z23" s="111"/>
      <c r="AA23" s="111"/>
    </row>
    <row r="24" spans="1:27" ht="15.75" thickBot="1" x14ac:dyDescent="0.3">
      <c r="A24" s="1"/>
      <c r="B24" s="1"/>
      <c r="C24" s="9" t="s">
        <v>30</v>
      </c>
      <c r="D24" s="5"/>
      <c r="E24" s="6"/>
      <c r="F24" s="96">
        <f>F26/365/24</f>
        <v>0</v>
      </c>
      <c r="G24" s="7"/>
      <c r="H24" s="1"/>
      <c r="I24" s="1"/>
      <c r="K24" s="1"/>
      <c r="L24" s="1"/>
      <c r="M24" s="1"/>
      <c r="N24" s="1"/>
    </row>
    <row r="25" spans="1:27" ht="15.75" thickBot="1" x14ac:dyDescent="0.3">
      <c r="A25" s="1"/>
      <c r="B25" s="1"/>
      <c r="C25" s="8"/>
      <c r="D25" s="6"/>
      <c r="E25" s="6"/>
      <c r="F25" s="31"/>
      <c r="G25" s="7"/>
      <c r="H25" s="100" t="s">
        <v>28</v>
      </c>
      <c r="I25" s="101"/>
      <c r="J25" s="1"/>
      <c r="K25" s="1"/>
      <c r="L25" s="1"/>
      <c r="M25" s="1"/>
      <c r="N25" s="1"/>
    </row>
    <row r="26" spans="1:27" ht="16.5" thickTop="1" thickBot="1" x14ac:dyDescent="0.3">
      <c r="A26" s="1"/>
      <c r="B26" s="1"/>
      <c r="C26" s="32" t="s">
        <v>25</v>
      </c>
      <c r="D26" s="6"/>
      <c r="E26" s="6"/>
      <c r="F26" s="33">
        <v>0</v>
      </c>
      <c r="G26" s="7"/>
      <c r="H26" s="1"/>
      <c r="I26" s="1"/>
      <c r="J26" s="1"/>
      <c r="K26" s="1"/>
      <c r="L26" s="1"/>
      <c r="M26" s="1"/>
      <c r="N26" s="1"/>
    </row>
    <row r="27" spans="1:27" ht="16.5" thickTop="1" thickBot="1" x14ac:dyDescent="0.3">
      <c r="A27" s="1"/>
      <c r="B27" s="1"/>
      <c r="C27" s="10"/>
      <c r="D27" s="11"/>
      <c r="E27" s="11"/>
      <c r="F27" s="12"/>
      <c r="G27" s="13"/>
      <c r="H27" s="1"/>
      <c r="I27" s="1"/>
      <c r="J27" s="1"/>
      <c r="K27" s="1"/>
      <c r="L27" s="1"/>
      <c r="M27" s="1"/>
      <c r="N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7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7" ht="15.75" thickBot="1" x14ac:dyDescent="0.3">
      <c r="A30" s="1"/>
      <c r="B30" s="112" t="s">
        <v>26</v>
      </c>
      <c r="C30" s="113"/>
      <c r="D30" s="113"/>
      <c r="E30" s="113"/>
      <c r="F30" s="113"/>
      <c r="G30" s="113"/>
      <c r="H30" s="113"/>
      <c r="I30" s="114"/>
      <c r="J30" s="1"/>
      <c r="K30" s="1"/>
      <c r="L30" s="1"/>
      <c r="M30" s="1"/>
      <c r="N30" s="1"/>
    </row>
    <row r="31" spans="1:27" ht="6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27" ht="15" customHeight="1" thickBot="1" x14ac:dyDescent="0.3">
      <c r="A32" s="1"/>
      <c r="B32" s="75"/>
      <c r="C32" s="115" t="s">
        <v>0</v>
      </c>
      <c r="D32" s="116"/>
      <c r="E32" s="117"/>
      <c r="F32" s="118" t="s">
        <v>1</v>
      </c>
      <c r="G32" s="119"/>
      <c r="H32" s="119"/>
      <c r="I32" s="36" t="s">
        <v>2</v>
      </c>
      <c r="J32" s="1"/>
      <c r="K32" s="1"/>
      <c r="L32" s="1"/>
      <c r="M32" s="1"/>
      <c r="N32" s="1"/>
    </row>
    <row r="33" spans="1:14" ht="15" customHeight="1" x14ac:dyDescent="0.25">
      <c r="A33" s="1"/>
      <c r="B33" s="76" t="s">
        <v>34</v>
      </c>
      <c r="C33" s="37"/>
      <c r="D33" s="86">
        <f>D34/24</f>
        <v>0</v>
      </c>
      <c r="E33" s="87"/>
      <c r="F33" s="88"/>
      <c r="G33" s="89">
        <f>G34/24</f>
        <v>0</v>
      </c>
      <c r="H33" s="63"/>
      <c r="I33" s="97">
        <f>D33+G33</f>
        <v>0</v>
      </c>
      <c r="J33" s="1"/>
      <c r="K33" s="1"/>
      <c r="L33" s="1"/>
      <c r="M33" s="1"/>
      <c r="N33" s="1"/>
    </row>
    <row r="34" spans="1:14" ht="15" customHeight="1" x14ac:dyDescent="0.25">
      <c r="A34" s="1"/>
      <c r="B34" s="76" t="s">
        <v>33</v>
      </c>
      <c r="C34" s="37"/>
      <c r="D34" s="86">
        <f>D35/7</f>
        <v>0</v>
      </c>
      <c r="E34" s="87"/>
      <c r="F34" s="88"/>
      <c r="G34" s="89">
        <f>G35/7</f>
        <v>0</v>
      </c>
      <c r="H34" s="63"/>
      <c r="I34" s="97">
        <f>D34+G34</f>
        <v>0</v>
      </c>
      <c r="J34" s="1"/>
      <c r="K34" s="1"/>
      <c r="L34" s="1"/>
      <c r="M34" s="1"/>
      <c r="N34" s="1"/>
    </row>
    <row r="35" spans="1:14" ht="15" customHeight="1" x14ac:dyDescent="0.25">
      <c r="A35" s="1"/>
      <c r="B35" s="76" t="s">
        <v>3</v>
      </c>
      <c r="C35" s="34"/>
      <c r="D35" s="86">
        <f>F24*D71*E59/100</f>
        <v>0</v>
      </c>
      <c r="E35" s="90"/>
      <c r="F35" s="91"/>
      <c r="G35" s="89">
        <f>F24*G71*H59/100</f>
        <v>0</v>
      </c>
      <c r="H35" s="62"/>
      <c r="I35" s="97">
        <f>D35+G35</f>
        <v>0</v>
      </c>
      <c r="J35" s="1"/>
      <c r="K35" s="1"/>
      <c r="L35" s="1"/>
      <c r="M35" s="1"/>
      <c r="N35" s="1"/>
    </row>
    <row r="36" spans="1:14" ht="15.75" thickBot="1" x14ac:dyDescent="0.3">
      <c r="A36" s="1"/>
      <c r="B36" s="76" t="s">
        <v>4</v>
      </c>
      <c r="C36" s="34"/>
      <c r="D36" s="86">
        <f>D37/12</f>
        <v>0</v>
      </c>
      <c r="E36" s="90"/>
      <c r="F36" s="91"/>
      <c r="G36" s="89">
        <f>G37/12</f>
        <v>0</v>
      </c>
      <c r="H36" s="62"/>
      <c r="I36" s="97">
        <f>D36+G36</f>
        <v>0</v>
      </c>
      <c r="J36" s="1"/>
      <c r="K36" s="1"/>
      <c r="L36" s="1"/>
      <c r="M36" s="1"/>
      <c r="N36" s="1"/>
    </row>
    <row r="37" spans="1:14" ht="15.75" thickBot="1" x14ac:dyDescent="0.3">
      <c r="A37" s="1"/>
      <c r="B37" s="77" t="s">
        <v>5</v>
      </c>
      <c r="C37" s="35"/>
      <c r="D37" s="92">
        <f>F24*D71*E59*52/100</f>
        <v>0</v>
      </c>
      <c r="E37" s="93"/>
      <c r="F37" s="94"/>
      <c r="G37" s="95">
        <f>F24*G71*H59*52/100</f>
        <v>0</v>
      </c>
      <c r="H37" s="64"/>
      <c r="I37" s="98">
        <f>D37+G37</f>
        <v>0</v>
      </c>
      <c r="J37" s="1"/>
      <c r="K37" s="1"/>
      <c r="L37" s="1"/>
      <c r="M37" s="1"/>
      <c r="N37" s="1"/>
    </row>
    <row r="38" spans="1:14" ht="6" customHeight="1" x14ac:dyDescent="0.25">
      <c r="A38" s="1"/>
      <c r="B38" s="1"/>
      <c r="C38" s="1"/>
      <c r="D38" s="1"/>
      <c r="E38" s="1"/>
      <c r="F38" s="1"/>
      <c r="G38" s="1"/>
      <c r="H38" s="1"/>
      <c r="I38" s="16"/>
      <c r="J38" s="1"/>
      <c r="K38" s="1"/>
      <c r="L38" s="1"/>
      <c r="M38" s="1"/>
      <c r="N38" s="1"/>
    </row>
    <row r="39" spans="1:14" ht="15.95" customHeight="1" x14ac:dyDescent="0.25">
      <c r="A39" s="1"/>
      <c r="B39" s="1"/>
      <c r="C39" s="1"/>
      <c r="D39" s="1"/>
      <c r="E39" s="1"/>
      <c r="F39" s="1"/>
      <c r="G39" s="1"/>
      <c r="H39" s="1"/>
      <c r="I39" s="16"/>
      <c r="J39" s="1"/>
      <c r="K39" s="1"/>
      <c r="L39" s="1"/>
      <c r="M39" s="1"/>
      <c r="N39" s="1"/>
    </row>
    <row r="40" spans="1:14" ht="15.95" customHeight="1" x14ac:dyDescent="0.25">
      <c r="A40" s="1"/>
      <c r="B40" s="1"/>
      <c r="C40" s="1"/>
      <c r="D40" s="1"/>
      <c r="E40" s="1"/>
      <c r="F40" s="1"/>
      <c r="G40" s="1"/>
      <c r="H40" s="1"/>
      <c r="I40" s="16"/>
      <c r="J40" s="1"/>
      <c r="K40" s="1"/>
      <c r="L40" s="1"/>
      <c r="M40" s="1"/>
      <c r="N40" s="1"/>
    </row>
    <row r="41" spans="1:14" ht="15.95" customHeight="1" x14ac:dyDescent="0.25">
      <c r="A41" s="1"/>
      <c r="B41" s="1"/>
      <c r="C41" s="1"/>
      <c r="D41" s="1"/>
      <c r="E41" s="1"/>
      <c r="F41" s="1"/>
      <c r="G41" s="1"/>
      <c r="H41" s="1"/>
      <c r="I41" s="16"/>
      <c r="J41" s="1"/>
      <c r="K41" s="1"/>
      <c r="L41" s="1"/>
      <c r="M41" s="1"/>
      <c r="N41" s="1"/>
    </row>
    <row r="42" spans="1:14" ht="15.95" customHeight="1" x14ac:dyDescent="0.25">
      <c r="A42" s="1"/>
      <c r="B42" s="1"/>
      <c r="C42" s="1"/>
      <c r="D42" s="1"/>
      <c r="E42" s="1"/>
      <c r="F42" s="1"/>
      <c r="G42" s="1"/>
      <c r="H42" s="1"/>
      <c r="I42" s="16"/>
      <c r="J42" s="1"/>
      <c r="K42" s="1"/>
      <c r="L42" s="1"/>
      <c r="M42" s="1"/>
      <c r="N42" s="1"/>
    </row>
    <row r="43" spans="1:14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6" customHeight="1" thickBot="1" x14ac:dyDescent="0.3">
      <c r="A44" s="1"/>
      <c r="B44" s="17"/>
      <c r="C44" s="18"/>
      <c r="D44" s="18"/>
      <c r="E44" s="18"/>
      <c r="F44" s="18"/>
      <c r="G44" s="18"/>
      <c r="H44" s="18"/>
      <c r="I44" s="19"/>
      <c r="J44" s="1"/>
      <c r="K44" s="1"/>
      <c r="L44" s="1"/>
      <c r="M44" s="1"/>
      <c r="N44" s="1"/>
    </row>
    <row r="45" spans="1:14" ht="19.5" thickBot="1" x14ac:dyDescent="0.35">
      <c r="A45" s="1"/>
      <c r="B45" s="108" t="s">
        <v>6</v>
      </c>
      <c r="C45" s="109"/>
      <c r="D45" s="109"/>
      <c r="E45" s="109"/>
      <c r="F45" s="109"/>
      <c r="G45" s="109"/>
      <c r="H45" s="109"/>
      <c r="I45" s="110"/>
      <c r="J45" s="1"/>
      <c r="K45" s="1"/>
      <c r="L45" s="1"/>
      <c r="M45" s="1"/>
      <c r="N45" s="1"/>
    </row>
    <row r="46" spans="1:14" ht="6" customHeight="1" thickBot="1" x14ac:dyDescent="0.3">
      <c r="A46" s="1"/>
      <c r="B46" s="20"/>
      <c r="C46" s="21"/>
      <c r="D46" s="21"/>
      <c r="E46" s="21"/>
      <c r="F46" s="21"/>
      <c r="G46" s="21"/>
      <c r="H46" s="21"/>
      <c r="I46" s="22"/>
      <c r="J46" s="1"/>
      <c r="K46" s="1"/>
      <c r="L46" s="1"/>
      <c r="M46" s="1"/>
      <c r="N46" s="1"/>
    </row>
    <row r="47" spans="1:14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thickBot="1" x14ac:dyDescent="0.3">
      <c r="A48" s="1"/>
      <c r="B48" s="123" t="s">
        <v>7</v>
      </c>
      <c r="C48" s="124"/>
      <c r="D48" s="124"/>
      <c r="E48" s="124"/>
      <c r="F48" s="124"/>
      <c r="G48" s="124"/>
      <c r="H48" s="124"/>
      <c r="I48" s="125"/>
      <c r="J48" s="1"/>
      <c r="K48" s="1"/>
      <c r="L48" s="1"/>
      <c r="M48" s="1"/>
      <c r="N48" s="1"/>
    </row>
    <row r="49" spans="1:14" ht="6" customHeight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27" t="s">
        <v>8</v>
      </c>
      <c r="C50" s="102" t="s">
        <v>0</v>
      </c>
      <c r="D50" s="103"/>
      <c r="E50" s="104"/>
      <c r="F50" s="105" t="s">
        <v>1</v>
      </c>
      <c r="G50" s="106"/>
      <c r="H50" s="107"/>
      <c r="I50" s="129" t="s">
        <v>2</v>
      </c>
      <c r="J50" s="1"/>
      <c r="K50" s="1"/>
      <c r="L50" s="1"/>
      <c r="M50" s="1"/>
      <c r="N50" s="1"/>
    </row>
    <row r="51" spans="1:14" ht="15.75" thickBot="1" x14ac:dyDescent="0.3">
      <c r="A51" s="1"/>
      <c r="B51" s="128"/>
      <c r="C51" s="38" t="s">
        <v>9</v>
      </c>
      <c r="D51" s="39" t="s">
        <v>10</v>
      </c>
      <c r="E51" s="40" t="s">
        <v>2</v>
      </c>
      <c r="F51" s="50" t="s">
        <v>9</v>
      </c>
      <c r="G51" s="51" t="s">
        <v>10</v>
      </c>
      <c r="H51" s="52" t="s">
        <v>2</v>
      </c>
      <c r="I51" s="130" t="s">
        <v>2</v>
      </c>
      <c r="J51" s="1"/>
      <c r="K51" s="1"/>
      <c r="L51" s="1"/>
      <c r="M51" s="1"/>
      <c r="N51" s="1"/>
    </row>
    <row r="52" spans="1:14" x14ac:dyDescent="0.25">
      <c r="A52" s="1"/>
      <c r="B52" s="23" t="s">
        <v>11</v>
      </c>
      <c r="C52" s="41">
        <v>7</v>
      </c>
      <c r="D52" s="42">
        <v>20</v>
      </c>
      <c r="E52" s="43">
        <f>D52-C52</f>
        <v>13</v>
      </c>
      <c r="F52" s="53">
        <v>20</v>
      </c>
      <c r="G52" s="54">
        <v>7</v>
      </c>
      <c r="H52" s="55">
        <f>24-F52+G52</f>
        <v>11</v>
      </c>
      <c r="I52" s="24">
        <f>E52+H52</f>
        <v>24</v>
      </c>
      <c r="J52" s="1"/>
      <c r="K52" s="1"/>
      <c r="L52" s="1"/>
      <c r="M52" s="1"/>
      <c r="N52" s="1"/>
    </row>
    <row r="53" spans="1:14" x14ac:dyDescent="0.25">
      <c r="A53" s="1"/>
      <c r="B53" s="23" t="s">
        <v>12</v>
      </c>
      <c r="C53" s="41">
        <v>7</v>
      </c>
      <c r="D53" s="42">
        <v>20</v>
      </c>
      <c r="E53" s="43">
        <f t="shared" ref="E53:E57" si="0">D53-C53</f>
        <v>13</v>
      </c>
      <c r="F53" s="53">
        <v>20</v>
      </c>
      <c r="G53" s="54">
        <v>7</v>
      </c>
      <c r="H53" s="55">
        <f t="shared" ref="H53:H57" si="1">24-F53+G53</f>
        <v>11</v>
      </c>
      <c r="I53" s="24">
        <f t="shared" ref="I53:I58" si="2">E53+H53</f>
        <v>24</v>
      </c>
      <c r="J53" s="1"/>
      <c r="K53" s="1"/>
      <c r="L53" s="1"/>
      <c r="M53" s="1"/>
      <c r="N53" s="1"/>
    </row>
    <row r="54" spans="1:14" x14ac:dyDescent="0.25">
      <c r="A54" s="1"/>
      <c r="B54" s="23" t="s">
        <v>13</v>
      </c>
      <c r="C54" s="41">
        <v>7</v>
      </c>
      <c r="D54" s="42">
        <v>20</v>
      </c>
      <c r="E54" s="43">
        <f t="shared" si="0"/>
        <v>13</v>
      </c>
      <c r="F54" s="53">
        <v>20</v>
      </c>
      <c r="G54" s="54">
        <v>7</v>
      </c>
      <c r="H54" s="55">
        <f t="shared" si="1"/>
        <v>11</v>
      </c>
      <c r="I54" s="24">
        <f t="shared" si="2"/>
        <v>24</v>
      </c>
      <c r="J54" s="1"/>
      <c r="K54" s="1"/>
      <c r="L54" s="1"/>
      <c r="M54" s="1"/>
      <c r="N54" s="1"/>
    </row>
    <row r="55" spans="1:14" x14ac:dyDescent="0.25">
      <c r="A55" s="1"/>
      <c r="B55" s="23" t="s">
        <v>14</v>
      </c>
      <c r="C55" s="41">
        <v>7</v>
      </c>
      <c r="D55" s="42">
        <v>20</v>
      </c>
      <c r="E55" s="43">
        <f t="shared" si="0"/>
        <v>13</v>
      </c>
      <c r="F55" s="53">
        <v>20</v>
      </c>
      <c r="G55" s="54">
        <v>7</v>
      </c>
      <c r="H55" s="55">
        <f t="shared" si="1"/>
        <v>11</v>
      </c>
      <c r="I55" s="24">
        <f t="shared" si="2"/>
        <v>24</v>
      </c>
      <c r="J55" s="1"/>
      <c r="K55" s="1"/>
      <c r="L55" s="1"/>
      <c r="M55" s="1"/>
      <c r="N55" s="1"/>
    </row>
    <row r="56" spans="1:14" x14ac:dyDescent="0.25">
      <c r="A56" s="1"/>
      <c r="B56" s="23" t="s">
        <v>15</v>
      </c>
      <c r="C56" s="41">
        <v>7</v>
      </c>
      <c r="D56" s="42">
        <v>20</v>
      </c>
      <c r="E56" s="43">
        <f t="shared" si="0"/>
        <v>13</v>
      </c>
      <c r="F56" s="53">
        <v>20</v>
      </c>
      <c r="G56" s="54">
        <v>7</v>
      </c>
      <c r="H56" s="55">
        <f t="shared" si="1"/>
        <v>11</v>
      </c>
      <c r="I56" s="24">
        <f t="shared" si="2"/>
        <v>24</v>
      </c>
      <c r="J56" s="1"/>
      <c r="K56" s="1"/>
      <c r="L56" s="1"/>
      <c r="M56" s="1"/>
      <c r="N56" s="1"/>
    </row>
    <row r="57" spans="1:14" x14ac:dyDescent="0.25">
      <c r="A57" s="1"/>
      <c r="B57" s="23" t="s">
        <v>16</v>
      </c>
      <c r="C57" s="41">
        <v>7</v>
      </c>
      <c r="D57" s="42">
        <v>13</v>
      </c>
      <c r="E57" s="43">
        <f t="shared" si="0"/>
        <v>6</v>
      </c>
      <c r="F57" s="53">
        <v>13</v>
      </c>
      <c r="G57" s="54">
        <v>7</v>
      </c>
      <c r="H57" s="55">
        <f t="shared" si="1"/>
        <v>18</v>
      </c>
      <c r="I57" s="24">
        <f t="shared" si="2"/>
        <v>24</v>
      </c>
      <c r="J57" s="1"/>
      <c r="K57" s="1"/>
      <c r="L57" s="1"/>
      <c r="M57" s="1"/>
      <c r="N57" s="1"/>
    </row>
    <row r="58" spans="1:14" x14ac:dyDescent="0.25">
      <c r="A58" s="1"/>
      <c r="B58" s="25" t="s">
        <v>17</v>
      </c>
      <c r="C58" s="44"/>
      <c r="D58" s="45"/>
      <c r="E58" s="46">
        <v>0</v>
      </c>
      <c r="F58" s="56">
        <v>0</v>
      </c>
      <c r="G58" s="57">
        <v>24</v>
      </c>
      <c r="H58" s="58">
        <f>G58-F58</f>
        <v>24</v>
      </c>
      <c r="I58" s="26">
        <f t="shared" si="2"/>
        <v>24</v>
      </c>
      <c r="J58" s="1"/>
      <c r="K58" s="1"/>
      <c r="L58" s="1"/>
      <c r="M58" s="1"/>
      <c r="N58" s="1"/>
    </row>
    <row r="59" spans="1:14" ht="15.75" thickBot="1" x14ac:dyDescent="0.3">
      <c r="A59" s="1"/>
      <c r="B59" s="27" t="s">
        <v>27</v>
      </c>
      <c r="C59" s="47"/>
      <c r="D59" s="48"/>
      <c r="E59" s="49">
        <f>SUM(E52:E58)</f>
        <v>71</v>
      </c>
      <c r="F59" s="59"/>
      <c r="G59" s="60"/>
      <c r="H59" s="61">
        <f>SUM(H52:H58)</f>
        <v>97</v>
      </c>
      <c r="I59" s="28">
        <f>SUM(I52:I58)</f>
        <v>168</v>
      </c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thickBot="1" x14ac:dyDescent="0.3">
      <c r="A62" s="1"/>
      <c r="B62" s="123" t="s">
        <v>36</v>
      </c>
      <c r="C62" s="124"/>
      <c r="D62" s="124"/>
      <c r="E62" s="124"/>
      <c r="F62" s="124"/>
      <c r="G62" s="124"/>
      <c r="H62" s="125"/>
      <c r="I62" s="85" t="s">
        <v>32</v>
      </c>
      <c r="J62" s="1"/>
      <c r="K62" s="1"/>
      <c r="L62" s="1"/>
      <c r="M62" s="1"/>
      <c r="N62" s="1"/>
    </row>
    <row r="63" spans="1:14" ht="6" customHeight="1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thickBot="1" x14ac:dyDescent="0.3">
      <c r="A64" s="1"/>
      <c r="B64" s="73" t="s">
        <v>18</v>
      </c>
      <c r="C64" s="115" t="s">
        <v>0</v>
      </c>
      <c r="D64" s="116"/>
      <c r="E64" s="117"/>
      <c r="F64" s="118" t="s">
        <v>1</v>
      </c>
      <c r="G64" s="119"/>
      <c r="H64" s="126"/>
      <c r="I64" s="82" t="s">
        <v>31</v>
      </c>
      <c r="J64" s="1"/>
      <c r="K64" s="1"/>
      <c r="L64" s="1"/>
      <c r="M64" s="1"/>
      <c r="N64" s="1"/>
    </row>
    <row r="65" spans="1:14" x14ac:dyDescent="0.25">
      <c r="A65" s="1"/>
      <c r="B65" s="14" t="s">
        <v>22</v>
      </c>
      <c r="C65" s="41"/>
      <c r="D65" s="69">
        <v>24.27</v>
      </c>
      <c r="E65" s="43"/>
      <c r="F65" s="53"/>
      <c r="G65" s="65">
        <v>21.73</v>
      </c>
      <c r="H65" s="55"/>
      <c r="I65" s="83">
        <f t="shared" ref="I65:I70" si="3">((D65*$E$59)+(G65*$H$59))/$I$59</f>
        <v>22.803452380952383</v>
      </c>
      <c r="J65" s="29"/>
      <c r="K65" s="1"/>
      <c r="L65" s="1"/>
      <c r="M65" s="1"/>
      <c r="N65" s="1"/>
    </row>
    <row r="66" spans="1:14" x14ac:dyDescent="0.25">
      <c r="A66" s="1"/>
      <c r="B66" s="14" t="s">
        <v>23</v>
      </c>
      <c r="C66" s="41"/>
      <c r="D66" s="69">
        <v>0.92</v>
      </c>
      <c r="E66" s="43"/>
      <c r="F66" s="53"/>
      <c r="G66" s="65">
        <v>0.92</v>
      </c>
      <c r="H66" s="55"/>
      <c r="I66" s="84">
        <f t="shared" si="3"/>
        <v>0.92</v>
      </c>
      <c r="J66" s="29"/>
      <c r="K66" s="1"/>
      <c r="L66" s="1"/>
      <c r="M66" s="1"/>
      <c r="N66" s="1"/>
    </row>
    <row r="67" spans="1:14" x14ac:dyDescent="0.25">
      <c r="A67" s="1"/>
      <c r="B67" s="14" t="s">
        <v>19</v>
      </c>
      <c r="C67" s="41"/>
      <c r="D67" s="69">
        <v>8.5399999999999991</v>
      </c>
      <c r="E67" s="43"/>
      <c r="F67" s="53"/>
      <c r="G67" s="65">
        <v>6.49</v>
      </c>
      <c r="H67" s="55"/>
      <c r="I67" s="84">
        <f t="shared" si="3"/>
        <v>7.3563690476190473</v>
      </c>
      <c r="J67" s="29"/>
      <c r="K67" s="1"/>
      <c r="L67" s="1"/>
      <c r="M67" s="1"/>
      <c r="N67" s="1"/>
    </row>
    <row r="68" spans="1:14" x14ac:dyDescent="0.25">
      <c r="A68" s="1"/>
      <c r="B68" s="14" t="s">
        <v>21</v>
      </c>
      <c r="C68" s="41"/>
      <c r="D68" s="69">
        <v>0.82</v>
      </c>
      <c r="E68" s="43"/>
      <c r="F68" s="53"/>
      <c r="G68" s="65">
        <v>0.82</v>
      </c>
      <c r="H68" s="55"/>
      <c r="I68" s="84">
        <f t="shared" si="3"/>
        <v>0.82</v>
      </c>
      <c r="J68" s="29"/>
      <c r="K68" s="1"/>
      <c r="L68" s="1"/>
      <c r="M68" s="1"/>
      <c r="N68" s="1"/>
    </row>
    <row r="69" spans="1:14" x14ac:dyDescent="0.25">
      <c r="A69" s="1"/>
      <c r="B69" s="14" t="s">
        <v>20</v>
      </c>
      <c r="C69" s="41"/>
      <c r="D69" s="69">
        <v>2.4900000000000002</v>
      </c>
      <c r="E69" s="43"/>
      <c r="F69" s="53"/>
      <c r="G69" s="65">
        <v>2.4900000000000002</v>
      </c>
      <c r="H69" s="55"/>
      <c r="I69" s="84">
        <f t="shared" si="3"/>
        <v>2.4900000000000002</v>
      </c>
      <c r="J69" s="29"/>
      <c r="K69" s="1"/>
      <c r="L69" s="1"/>
      <c r="M69" s="1"/>
      <c r="N69" s="1"/>
    </row>
    <row r="70" spans="1:14" ht="15.75" thickBot="1" x14ac:dyDescent="0.3">
      <c r="A70" s="1"/>
      <c r="B70" s="15" t="s">
        <v>35</v>
      </c>
      <c r="C70" s="70"/>
      <c r="D70" s="71">
        <v>1.3</v>
      </c>
      <c r="E70" s="72"/>
      <c r="F70" s="66"/>
      <c r="G70" s="67">
        <v>1.3</v>
      </c>
      <c r="H70" s="68"/>
      <c r="I70" s="81">
        <f t="shared" si="3"/>
        <v>1.3</v>
      </c>
      <c r="J70" s="29"/>
      <c r="K70" s="1"/>
      <c r="L70" s="1"/>
      <c r="M70" s="1"/>
      <c r="N70" s="1"/>
    </row>
    <row r="71" spans="1:14" ht="15.75" thickBot="1" x14ac:dyDescent="0.3">
      <c r="A71" s="1"/>
      <c r="B71" s="74" t="s">
        <v>2</v>
      </c>
      <c r="C71" s="78"/>
      <c r="D71" s="79">
        <f>SUM(D65:E70)</f>
        <v>38.340000000000003</v>
      </c>
      <c r="E71" s="80"/>
      <c r="F71" s="78"/>
      <c r="G71" s="79">
        <f>SUM(G65:G70)</f>
        <v>33.75</v>
      </c>
      <c r="H71" s="80"/>
      <c r="I71" s="81">
        <f>((D71*$E$59)+(G71*$H$59))/$I$59</f>
        <v>35.689821428571427</v>
      </c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thickBot="1" x14ac:dyDescent="0.3">
      <c r="A75" s="1"/>
      <c r="B75" s="30" t="s">
        <v>24</v>
      </c>
      <c r="C75" s="120">
        <v>22</v>
      </c>
      <c r="D75" s="121"/>
      <c r="E75" s="121"/>
      <c r="F75" s="121"/>
      <c r="G75" s="121"/>
      <c r="H75" s="122"/>
      <c r="I75" s="1"/>
      <c r="J75" s="29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 selectLockedCells="1"/>
  <mergeCells count="16">
    <mergeCell ref="V23:AA23"/>
    <mergeCell ref="B30:I30"/>
    <mergeCell ref="C32:E32"/>
    <mergeCell ref="F32:H32"/>
    <mergeCell ref="C75:H75"/>
    <mergeCell ref="B62:H62"/>
    <mergeCell ref="C64:E64"/>
    <mergeCell ref="F64:H64"/>
    <mergeCell ref="B48:I48"/>
    <mergeCell ref="B50:B51"/>
    <mergeCell ref="I50:I51"/>
    <mergeCell ref="C21:G21"/>
    <mergeCell ref="H25:I25"/>
    <mergeCell ref="C50:E50"/>
    <mergeCell ref="F50:H50"/>
    <mergeCell ref="B45:I45"/>
  </mergeCells>
  <pageMargins left="0.98425196850393704" right="0.23622047244094491" top="0.98425196850393704" bottom="0.74803149606299213" header="0.31496062992125984" footer="0.31496062992125984"/>
  <pageSetup paperSize="9" scale="67" orientation="portrait" r:id="rId1"/>
  <headerFooter>
    <oddHeader>&amp;C&amp;14Kostenberechnung per kWh pro Zeiteinheit</oddHeader>
    <oddFooter>&amp;LAngaben ohne Gewähr&amp;RPreise 2024 / Dietlikon / V2.0</oddFooter>
  </headerFooter>
  <ignoredErrors>
    <ignoredError sqref="F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zoomScale="110" zoomScaleNormal="110" workbookViewId="0">
      <selection activeCell="C58" sqref="C58"/>
    </sheetView>
  </sheetViews>
  <sheetFormatPr baseColWidth="10" defaultColWidth="9.140625"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 algorithmName="SHA-512" hashValue="xMyT9kyOYZ5mrU6MtQ4xpKP9gcRC+pl/RrtLJIbxnbvv8eEPgI0aVWoXKkg4eGarwm3gugBQe7tZraPmZ9vGSg==" saltValue="6VFxI43wF9QUIFaCapVxeg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0" r:id="rId1"/>
  <drawing r:id="rId2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2024 - Eingabe pro Jahr</vt:lpstr>
      <vt:lpstr>Tarif Basic 2024</vt:lpstr>
      <vt:lpstr>'2024 - Eingabe pro Jahr'!Druckbereich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Dilorenzo Marianna</cp:lastModifiedBy>
  <cp:lastPrinted>2024-01-30T15:17:39Z</cp:lastPrinted>
  <dcterms:created xsi:type="dcterms:W3CDTF">2022-09-01T06:26:32Z</dcterms:created>
  <dcterms:modified xsi:type="dcterms:W3CDTF">2024-02-09T13:20:32Z</dcterms:modified>
</cp:coreProperties>
</file>